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1" sheetId="1" r:id="rId1"/>
  </sheets>
  <definedNames/>
  <calcPr fullCalcOnLoad="1"/>
</workbook>
</file>

<file path=xl/sharedStrings.xml><?xml version="1.0" encoding="utf-8"?>
<sst xmlns="http://schemas.openxmlformats.org/spreadsheetml/2006/main" count="272" uniqueCount="161">
  <si>
    <t xml:space="preserve">  Фінансовий звіт про використання коштів загального фонду  згідно</t>
  </si>
  <si>
    <t>дошкільному навчальному закладу №81 "Незабудка"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</si>
  <si>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</si>
  <si>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</si>
  <si>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</si>
  <si>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</si>
  <si>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</si>
  <si>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</si>
  <si>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</si>
  <si>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</si>
  <si>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</si>
  <si>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</si>
  <si>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</si>
  <si>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</si>
  <si>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</si>
  <si>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</si>
  <si>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</si>
  <si>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</si>
  <si>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</si>
  <si>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</si>
  <si>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</si>
  <si>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</si>
  <si>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</si>
  <si>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</si>
  <si>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</si>
  <si>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</si>
  <si>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</si>
  <si>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</si>
  <si>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</si>
  <si>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</si>
  <si>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</si>
  <si>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</si>
  <si>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</si>
  <si>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</si>
  <si>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</si>
  <si>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</si>
  <si>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</si>
  <si>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</si>
  <si>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</si>
  <si>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</si>
  <si>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</si>
  <si>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</si>
  <si>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</si>
  <si>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</si>
  <si>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</si>
  <si>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</si>
  <si>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</si>
  <si>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</si>
  <si>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</si>
  <si>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</si>
  <si>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</si>
  <si>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</si>
  <si>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</si>
  <si>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</si>
  <si>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</si>
  <si>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</si>
  <si>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</si>
  <si>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</si>
  <si>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</si>
  <si>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</si>
  <si>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</si>
  <si>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</si>
  <si>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</si>
  <si>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</si>
  <si>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</si>
  <si>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</si>
  <si>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</si>
  <si>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</si>
  <si>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</si>
  <si>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</si>
  <si>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</si>
  <si>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</si>
  <si>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</si>
  <si>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</si>
  <si>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</si>
  <si>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</si>
  <si>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</si>
  <si>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</si>
  <si>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</si>
  <si>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</si>
  <si>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</si>
  <si>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</si>
  <si>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</si>
  <si>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</si>
  <si>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</si>
  <si>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</si>
  <si>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</si>
  <si>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</si>
  <si>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</si>
  <si>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</si>
  <si>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</si>
  <si>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</si>
  <si>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</si>
  <si>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        Реконструкція та реставрація інших об'єктів(рек.будівлі-фасад)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</si>
  <si>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</si>
  <si>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</si>
  <si>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</si>
  <si>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</si>
  <si>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</si>
  <si>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</si>
  <si>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</si>
  <si>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</si>
  <si>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</si>
  <si>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</si>
  <si>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</si>
  <si>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</si>
  <si>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</si>
  <si>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</si>
  <si>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</si>
  <si>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</si>
  <si>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</si>
  <si>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</si>
  <si>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</si>
  <si>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</si>
  <si>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</si>
  <si>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</si>
  <si>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</si>
  <si>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</si>
  <si>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</si>
  <si>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</si>
  <si>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</si>
  <si>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</si>
  <si>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</si>
  <si>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</si>
  <si>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</si>
  <si>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</si>
  <si>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</si>
  <si>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</si>
  <si>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</si>
  <si>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</si>
  <si>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</si>
  <si>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</si>
  <si>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</si>
  <si>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</si>
  <si>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</si>
  <si>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</si>
  <si>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</si>
  <si>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</si>
  <si>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</si>
  <si>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</si>
  <si>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</si>
  <si>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</si>
  <si>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</si>
  <si>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</si>
  <si>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</si>
  <si>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</si>
  <si>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2023 рік</t>
  </si>
  <si>
    <t xml:space="preserve"> використано за вересень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</si>
  <si>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</si>
  <si>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</si>
  <si>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>Залишок на 01.01.2023р.</t>
  </si>
  <si>
    <t>залишок на 01.01.24р.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</si>
  <si>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</si>
  <si>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</t>
  </si>
  <si>
    <t xml:space="preserve">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</si>
  <si>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Іграшки</t>
  </si>
  <si>
    <t>Меблі різні</t>
  </si>
  <si>
    <t>Господарчі товари</t>
  </si>
  <si>
    <t>М'який інвентар</t>
  </si>
  <si>
    <t>Генератор</t>
  </si>
  <si>
    <t>Техніка побутова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</si>
</sst>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55" borderId="24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3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I10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N17" sqref="N16:N17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6.710937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2812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</row>
    <row r="2" spans="2:19" ht="15">
      <c r="B2" s="82" t="s">
        <v>143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</row>
    <row r="3" spans="2:19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95" t="s">
        <v>4</v>
      </c>
      <c r="E5" s="90" t="s">
        <v>5</v>
      </c>
      <c r="F5" s="90" t="s">
        <v>6</v>
      </c>
      <c r="G5" s="90" t="s">
        <v>7</v>
      </c>
      <c r="H5" s="90" t="s">
        <v>8</v>
      </c>
      <c r="I5" s="90" t="s">
        <v>9</v>
      </c>
      <c r="J5" s="90" t="s">
        <v>10</v>
      </c>
      <c r="K5" s="90" t="s">
        <v>11</v>
      </c>
      <c r="L5" s="90" t="s">
        <v>144</v>
      </c>
      <c r="M5" s="90" t="s">
        <v>12</v>
      </c>
      <c r="N5" s="90" t="s">
        <v>13</v>
      </c>
      <c r="O5" s="90" t="s">
        <v>14</v>
      </c>
      <c r="P5" s="92" t="s">
        <v>145</v>
      </c>
    </row>
    <row r="6" spans="2:16" ht="16.5" thickBot="1" thickTop="1">
      <c r="B6" s="5">
        <v>1</v>
      </c>
      <c r="C6" s="6">
        <v>2</v>
      </c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3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749523.77</v>
      </c>
      <c r="E8" s="12">
        <f t="shared" si="0"/>
        <v>1013053.5800000001</v>
      </c>
      <c r="F8" s="12">
        <f t="shared" si="0"/>
        <v>1144886.6500000001</v>
      </c>
      <c r="G8" s="12">
        <f t="shared" si="0"/>
        <v>972895.48</v>
      </c>
      <c r="H8" s="12">
        <f t="shared" si="0"/>
        <v>1200095.3699999999</v>
      </c>
      <c r="I8" s="12">
        <f t="shared" si="0"/>
        <v>1140162.6800000002</v>
      </c>
      <c r="J8" s="12">
        <f t="shared" si="0"/>
        <v>841923.52</v>
      </c>
      <c r="K8" s="12">
        <f t="shared" si="0"/>
        <v>643875.31</v>
      </c>
      <c r="L8" s="12">
        <f t="shared" si="0"/>
        <v>835903.86</v>
      </c>
      <c r="M8" s="12">
        <f t="shared" si="0"/>
        <v>954333.75</v>
      </c>
      <c r="N8" s="12">
        <f t="shared" si="0"/>
        <v>964971.56</v>
      </c>
      <c r="O8" s="12">
        <f>O9+O14+O42</f>
        <v>1313116.25</v>
      </c>
      <c r="P8" s="12">
        <f>D8+E8+F8+G8+H8+I8+J8+K8+L8+M8+N8+O8</f>
        <v>11774741.78</v>
      </c>
    </row>
    <row r="9" spans="2:16" ht="28.5" customHeight="1">
      <c r="B9" s="13" t="s">
        <v>18</v>
      </c>
      <c r="C9" s="10">
        <v>2100</v>
      </c>
      <c r="D9" s="12">
        <f>D10</f>
        <v>749523.77</v>
      </c>
      <c r="E9" s="12">
        <f>E10</f>
        <v>688300.16</v>
      </c>
      <c r="F9" s="12">
        <f>F10</f>
        <v>723281.48</v>
      </c>
      <c r="G9" s="12">
        <f>G10</f>
        <v>656624.99</v>
      </c>
      <c r="H9" s="12">
        <f aca="true" t="shared" si="1" ref="H9:O9">H10</f>
        <v>913067.9199999999</v>
      </c>
      <c r="I9" s="12">
        <f t="shared" si="1"/>
        <v>943419.3600000001</v>
      </c>
      <c r="J9" s="12">
        <f t="shared" si="1"/>
        <v>679399.64</v>
      </c>
      <c r="K9" s="12">
        <f t="shared" si="1"/>
        <v>491868.85000000003</v>
      </c>
      <c r="L9" s="12">
        <f t="shared" si="1"/>
        <v>645154.27</v>
      </c>
      <c r="M9" s="12">
        <f t="shared" si="1"/>
        <v>782130.46</v>
      </c>
      <c r="N9" s="12">
        <f t="shared" si="1"/>
        <v>623813.01</v>
      </c>
      <c r="O9" s="12">
        <f t="shared" si="1"/>
        <v>700027.31</v>
      </c>
      <c r="P9" s="12">
        <f aca="true" t="shared" si="2" ref="P9:P42">D9+E9+F9+G9+H9+I9+J9+K9+L9+M9+N9+O9</f>
        <v>8596611.219999999</v>
      </c>
    </row>
    <row r="10" spans="2:16" ht="15" customHeight="1">
      <c r="B10" s="13" t="s">
        <v>19</v>
      </c>
      <c r="C10" s="11">
        <v>2110</v>
      </c>
      <c r="D10" s="12">
        <f>D11+D13</f>
        <v>749523.77</v>
      </c>
      <c r="E10" s="12">
        <f>E11+E13</f>
        <v>688300.16</v>
      </c>
      <c r="F10" s="12">
        <f>F11+F13</f>
        <v>723281.48</v>
      </c>
      <c r="G10" s="12">
        <f>G11+G13</f>
        <v>656624.99</v>
      </c>
      <c r="H10" s="12">
        <f aca="true" t="shared" si="3" ref="H10:O10">H11+H13</f>
        <v>913067.9199999999</v>
      </c>
      <c r="I10" s="12">
        <f t="shared" si="3"/>
        <v>943419.3600000001</v>
      </c>
      <c r="J10" s="12">
        <f t="shared" si="3"/>
        <v>679399.64</v>
      </c>
      <c r="K10" s="12">
        <f t="shared" si="3"/>
        <v>491868.85000000003</v>
      </c>
      <c r="L10" s="12">
        <f t="shared" si="3"/>
        <v>645154.27</v>
      </c>
      <c r="M10" s="12">
        <f t="shared" si="3"/>
        <v>782130.46</v>
      </c>
      <c r="N10" s="12">
        <f t="shared" si="3"/>
        <v>623813.01</v>
      </c>
      <c r="O10" s="12">
        <f t="shared" si="3"/>
        <v>700027.31</v>
      </c>
      <c r="P10" s="12">
        <f t="shared" si="2"/>
        <v>8596611.219999999</v>
      </c>
    </row>
    <row r="11" spans="2:16" ht="18" customHeight="1">
      <c r="B11" s="13" t="s">
        <v>20</v>
      </c>
      <c r="C11" s="11">
        <v>2111</v>
      </c>
      <c r="D11" s="12">
        <v>612831.46</v>
      </c>
      <c r="E11" s="12">
        <v>563867.65</v>
      </c>
      <c r="F11" s="12">
        <v>586275.77</v>
      </c>
      <c r="G11" s="12">
        <v>538766.87</v>
      </c>
      <c r="H11" s="12">
        <v>748482.09</v>
      </c>
      <c r="I11" s="12">
        <v>774280.17</v>
      </c>
      <c r="J11" s="12">
        <v>557723.74</v>
      </c>
      <c r="K11" s="12">
        <v>403203.96</v>
      </c>
      <c r="L11" s="12">
        <v>528697.18</v>
      </c>
      <c r="M11" s="12">
        <v>640848.45</v>
      </c>
      <c r="N11" s="12">
        <v>512014.46</v>
      </c>
      <c r="O11" s="12">
        <v>572493.53</v>
      </c>
      <c r="P11" s="12">
        <f t="shared" si="2"/>
        <v>7039485.33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136692.31</v>
      </c>
      <c r="E13" s="12">
        <v>124432.51</v>
      </c>
      <c r="F13" s="12">
        <v>137005.71</v>
      </c>
      <c r="G13" s="12">
        <v>117858.12</v>
      </c>
      <c r="H13" s="12">
        <v>164585.83</v>
      </c>
      <c r="I13" s="12">
        <v>169139.19</v>
      </c>
      <c r="J13" s="12">
        <v>121675.9</v>
      </c>
      <c r="K13" s="12">
        <v>88664.89</v>
      </c>
      <c r="L13" s="12">
        <v>116457.09</v>
      </c>
      <c r="M13" s="12">
        <v>141282.01</v>
      </c>
      <c r="N13" s="12">
        <v>111798.55</v>
      </c>
      <c r="O13" s="12">
        <v>127533.78</v>
      </c>
      <c r="P13" s="12">
        <f t="shared" si="2"/>
        <v>1557125.8900000001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324753.42</v>
      </c>
      <c r="F14" s="12">
        <f>F15++F16+F17+F18+F19+F20+F20+F21+F28</f>
        <v>391365.37</v>
      </c>
      <c r="G14" s="12">
        <f>G15++G16+G17+G18+G19+G20+G20+G21+G28</f>
        <v>316270.49</v>
      </c>
      <c r="H14" s="12">
        <f aca="true" t="shared" si="4" ref="H14:O14">H15++H16+H17+H18+H19+H20+H20+H21+H28</f>
        <v>287027.45</v>
      </c>
      <c r="I14" s="12">
        <f t="shared" si="4"/>
        <v>196743.31999999998</v>
      </c>
      <c r="J14" s="12">
        <f t="shared" si="4"/>
        <v>162523.88</v>
      </c>
      <c r="K14" s="12">
        <f t="shared" si="4"/>
        <v>152006.46</v>
      </c>
      <c r="L14" s="12">
        <f t="shared" si="4"/>
        <v>190749.59</v>
      </c>
      <c r="M14" s="12">
        <f t="shared" si="4"/>
        <v>172203.29</v>
      </c>
      <c r="N14" s="12">
        <f t="shared" si="4"/>
        <v>341158.55000000005</v>
      </c>
      <c r="O14" s="12">
        <f t="shared" si="4"/>
        <v>613088.94</v>
      </c>
      <c r="P14" s="12">
        <f t="shared" si="2"/>
        <v>3147890.7600000002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>
        <v>17734.41</v>
      </c>
      <c r="L15" s="12"/>
      <c r="M15" s="12"/>
      <c r="N15" s="12">
        <v>65962</v>
      </c>
      <c r="O15" s="12"/>
      <c r="P15" s="12">
        <f t="shared" si="2"/>
        <v>83696.41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>
        <v>175851.06</v>
      </c>
      <c r="F17" s="12">
        <v>216697.93</v>
      </c>
      <c r="G17" s="12">
        <v>169960.58</v>
      </c>
      <c r="H17" s="12">
        <v>238151.85</v>
      </c>
      <c r="I17" s="17">
        <v>166457.43</v>
      </c>
      <c r="J17" s="18">
        <v>133563.75</v>
      </c>
      <c r="K17" s="12">
        <v>106014.72</v>
      </c>
      <c r="L17" s="12">
        <v>151716.59</v>
      </c>
      <c r="M17" s="12">
        <v>140238.48</v>
      </c>
      <c r="N17" s="12">
        <v>194846.82</v>
      </c>
      <c r="O17" s="12">
        <v>151176.14</v>
      </c>
      <c r="P17" s="12">
        <f t="shared" si="2"/>
        <v>1844675.35</v>
      </c>
    </row>
    <row r="18" spans="2:16" ht="15.75" customHeight="1">
      <c r="B18" s="16" t="s">
        <v>27</v>
      </c>
      <c r="C18" s="11">
        <v>2240</v>
      </c>
      <c r="D18" s="12"/>
      <c r="E18" s="12">
        <v>1045.27</v>
      </c>
      <c r="F18" s="12">
        <v>28938.83</v>
      </c>
      <c r="G18" s="12">
        <v>21967</v>
      </c>
      <c r="H18" s="12">
        <v>5795.06</v>
      </c>
      <c r="I18" s="12">
        <v>1244.33</v>
      </c>
      <c r="J18" s="12">
        <v>1141.59</v>
      </c>
      <c r="K18" s="12">
        <v>1102.34</v>
      </c>
      <c r="L18" s="12">
        <v>2469.14</v>
      </c>
      <c r="M18" s="12">
        <v>1280.58</v>
      </c>
      <c r="N18" s="12">
        <v>1761.78</v>
      </c>
      <c r="O18" s="12">
        <v>10799.18</v>
      </c>
      <c r="P18" s="12">
        <f t="shared" si="2"/>
        <v>77545.1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147857.09</v>
      </c>
      <c r="F21" s="12">
        <f>F22+F23+F24+F25+F26+F27</f>
        <v>145728.61000000002</v>
      </c>
      <c r="G21" s="12">
        <f>G22+G23+G24+G25+G26+G27</f>
        <v>124342.90999999999</v>
      </c>
      <c r="H21" s="12">
        <f aca="true" t="shared" si="5" ref="H21:O21">H22+H23+H24+H25+H26+H27</f>
        <v>43080.53999999999</v>
      </c>
      <c r="I21" s="12">
        <f t="shared" si="5"/>
        <v>29041.559999999998</v>
      </c>
      <c r="J21" s="12">
        <f t="shared" si="5"/>
        <v>27818.539999999997</v>
      </c>
      <c r="K21" s="12">
        <f t="shared" si="5"/>
        <v>27154.989999999998</v>
      </c>
      <c r="L21" s="12">
        <f t="shared" si="5"/>
        <v>36563.85999999999</v>
      </c>
      <c r="M21" s="12">
        <f t="shared" si="5"/>
        <v>30684.23</v>
      </c>
      <c r="N21" s="12">
        <f t="shared" si="5"/>
        <v>78587.95000000001</v>
      </c>
      <c r="O21" s="12">
        <f t="shared" si="5"/>
        <v>451113.62</v>
      </c>
      <c r="P21" s="12">
        <f t="shared" si="2"/>
        <v>1141973.9</v>
      </c>
    </row>
    <row r="22" spans="2:16" ht="15.75" customHeight="1">
      <c r="B22" s="13" t="s">
        <v>31</v>
      </c>
      <c r="C22" s="11">
        <v>2271</v>
      </c>
      <c r="D22" s="12"/>
      <c r="E22" s="12">
        <v>121704.53</v>
      </c>
      <c r="F22" s="12">
        <v>112227.07</v>
      </c>
      <c r="G22" s="12">
        <v>97286.7</v>
      </c>
      <c r="H22" s="12">
        <v>17392.68</v>
      </c>
      <c r="I22" s="12"/>
      <c r="J22" s="12">
        <v>0</v>
      </c>
      <c r="K22" s="12">
        <v>0</v>
      </c>
      <c r="L22" s="12">
        <v>7318.11</v>
      </c>
      <c r="M22" s="12">
        <v>0</v>
      </c>
      <c r="N22" s="12">
        <v>65672.17</v>
      </c>
      <c r="O22" s="12">
        <v>356283.83</v>
      </c>
      <c r="P22" s="12">
        <f t="shared" si="2"/>
        <v>777885.09</v>
      </c>
    </row>
    <row r="23" spans="2:16" ht="20.25" customHeight="1">
      <c r="B23" s="13" t="s">
        <v>32</v>
      </c>
      <c r="C23" s="11">
        <v>2272</v>
      </c>
      <c r="D23" s="12"/>
      <c r="E23" s="12">
        <v>3644.37</v>
      </c>
      <c r="F23" s="12">
        <v>5225.47</v>
      </c>
      <c r="G23" s="12">
        <v>4943.82</v>
      </c>
      <c r="H23" s="12">
        <v>5496.78</v>
      </c>
      <c r="I23" s="12">
        <v>6685.65</v>
      </c>
      <c r="J23" s="12">
        <v>5220.3</v>
      </c>
      <c r="K23" s="12">
        <v>5358.54</v>
      </c>
      <c r="L23" s="12">
        <v>5275.6</v>
      </c>
      <c r="M23" s="12">
        <v>5966.8</v>
      </c>
      <c r="N23" s="12">
        <v>6049.74</v>
      </c>
      <c r="O23" s="12">
        <v>12375.97</v>
      </c>
      <c r="P23" s="12">
        <f t="shared" si="2"/>
        <v>66243.04</v>
      </c>
    </row>
    <row r="24" spans="2:16" ht="21" customHeight="1">
      <c r="B24" s="13" t="s">
        <v>33</v>
      </c>
      <c r="C24" s="11">
        <v>2273</v>
      </c>
      <c r="D24" s="12"/>
      <c r="E24" s="12">
        <v>21227.13</v>
      </c>
      <c r="F24" s="12">
        <v>27412.79</v>
      </c>
      <c r="G24" s="12">
        <v>21249.11</v>
      </c>
      <c r="H24" s="12">
        <v>19327.8</v>
      </c>
      <c r="I24" s="12">
        <v>21276.81</v>
      </c>
      <c r="J24" s="12">
        <v>21734.96</v>
      </c>
      <c r="K24" s="12">
        <v>20933.17</v>
      </c>
      <c r="L24" s="12">
        <v>22891.05</v>
      </c>
      <c r="M24" s="12">
        <v>23854.15</v>
      </c>
      <c r="N24" s="18">
        <v>5786.94</v>
      </c>
      <c r="O24" s="12">
        <v>80727.26</v>
      </c>
      <c r="P24" s="12">
        <f t="shared" si="2"/>
        <v>286421.17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>
        <v>1281.06</v>
      </c>
      <c r="F26" s="12">
        <v>863.28</v>
      </c>
      <c r="G26" s="12">
        <v>863.28</v>
      </c>
      <c r="H26" s="12">
        <v>863.28</v>
      </c>
      <c r="I26" s="12">
        <v>1079.1</v>
      </c>
      <c r="J26" s="12">
        <v>863.28</v>
      </c>
      <c r="K26" s="12">
        <v>863.28</v>
      </c>
      <c r="L26" s="12">
        <v>1079.1</v>
      </c>
      <c r="M26" s="12">
        <v>863.28</v>
      </c>
      <c r="N26" s="12">
        <v>1079.1</v>
      </c>
      <c r="O26" s="12">
        <v>1726.56</v>
      </c>
      <c r="P26" s="12">
        <f t="shared" si="2"/>
        <v>11424.6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>
        <v>30239.8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30239.8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2" t="s">
        <v>81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ht="15">
      <c r="B74" s="82" t="s">
        <v>143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ht="15.75" thickBot="1">
      <c r="B75" s="82" t="s">
        <v>1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ht="15.75" customHeight="1" thickBot="1">
      <c r="B76" s="3" t="s">
        <v>2</v>
      </c>
      <c r="C76" s="4" t="s">
        <v>3</v>
      </c>
      <c r="D76" s="95" t="s">
        <v>82</v>
      </c>
      <c r="E76" s="90" t="s">
        <v>83</v>
      </c>
      <c r="F76" s="90" t="s">
        <v>84</v>
      </c>
      <c r="G76" s="90" t="s">
        <v>85</v>
      </c>
      <c r="H76" s="90" t="s">
        <v>86</v>
      </c>
      <c r="I76" s="90" t="s">
        <v>87</v>
      </c>
      <c r="J76" s="90" t="s">
        <v>88</v>
      </c>
      <c r="K76" s="90" t="s">
        <v>89</v>
      </c>
      <c r="L76" s="90" t="s">
        <v>147</v>
      </c>
      <c r="M76" s="90" t="s">
        <v>90</v>
      </c>
      <c r="N76" s="90" t="s">
        <v>91</v>
      </c>
      <c r="O76" s="90" t="s">
        <v>92</v>
      </c>
      <c r="P76" s="92" t="s">
        <v>146</v>
      </c>
    </row>
    <row r="77" spans="2:16" ht="24" customHeight="1" thickBot="1" thickTop="1">
      <c r="B77" s="5">
        <v>1</v>
      </c>
      <c r="C77" s="6">
        <v>2</v>
      </c>
      <c r="D77" s="96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3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6798.24</v>
      </c>
      <c r="E79" s="12">
        <f t="shared" si="8"/>
        <v>137549.03</v>
      </c>
      <c r="F79" s="12">
        <f t="shared" si="8"/>
        <v>98410.76</v>
      </c>
      <c r="G79" s="12">
        <f t="shared" si="8"/>
        <v>107401.31</v>
      </c>
      <c r="H79" s="12">
        <f t="shared" si="8"/>
        <v>144318.82</v>
      </c>
      <c r="I79" s="12">
        <f t="shared" si="8"/>
        <v>108709.48</v>
      </c>
      <c r="J79" s="12">
        <f t="shared" si="8"/>
        <v>125842.78</v>
      </c>
      <c r="K79" s="12">
        <f t="shared" si="8"/>
        <v>143181.61</v>
      </c>
      <c r="L79" s="12">
        <f t="shared" si="8"/>
        <v>133454.27</v>
      </c>
      <c r="M79" s="12">
        <f t="shared" si="8"/>
        <v>36796.98</v>
      </c>
      <c r="N79" s="12">
        <f t="shared" si="8"/>
        <v>109157.43</v>
      </c>
      <c r="O79" s="12">
        <f>O80+O85+O113+O114</f>
        <v>189168.76</v>
      </c>
      <c r="P79" s="12">
        <f>D79+E79+F79+G79+H79+I79+J79+K79+L79+M79+N79+O79</f>
        <v>1340789.47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6798.24</v>
      </c>
      <c r="E85" s="12">
        <f>E86+E87+E88+E89+E90+E91+E92+E99</f>
        <v>137549.03</v>
      </c>
      <c r="F85" s="12">
        <f>F86+F87+F88+F89+F90+F91+F92+F99</f>
        <v>98410.76</v>
      </c>
      <c r="G85" s="12">
        <f>G86+G87+G88+G89+G90+G91+G92+G99</f>
        <v>107401.31</v>
      </c>
      <c r="H85" s="12">
        <f aca="true" t="shared" si="12" ref="H85:O85">H86+H87+H88+H89+H90+H91+H92+H99</f>
        <v>144318.82</v>
      </c>
      <c r="I85" s="12">
        <f t="shared" si="12"/>
        <v>108709.48</v>
      </c>
      <c r="J85" s="12">
        <f t="shared" si="12"/>
        <v>125842.78</v>
      </c>
      <c r="K85" s="12">
        <f t="shared" si="12"/>
        <v>143181.61</v>
      </c>
      <c r="L85" s="12">
        <f t="shared" si="12"/>
        <v>133454.27</v>
      </c>
      <c r="M85" s="12">
        <f t="shared" si="12"/>
        <v>36796.98</v>
      </c>
      <c r="N85" s="12">
        <f t="shared" si="12"/>
        <v>109157.43</v>
      </c>
      <c r="O85" s="12">
        <f t="shared" si="12"/>
        <v>189168.76</v>
      </c>
      <c r="P85" s="12">
        <f t="shared" si="10"/>
        <v>1340789.47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>
        <v>6798.24</v>
      </c>
      <c r="E88" s="12">
        <v>137549.03</v>
      </c>
      <c r="F88" s="12">
        <v>98410.76</v>
      </c>
      <c r="G88" s="12">
        <v>107401.31</v>
      </c>
      <c r="H88" s="12">
        <v>144318.82</v>
      </c>
      <c r="I88" s="26">
        <v>108709.48</v>
      </c>
      <c r="J88" s="26">
        <v>125842.78</v>
      </c>
      <c r="K88" s="12">
        <v>143181.61</v>
      </c>
      <c r="L88" s="12">
        <v>133454.27</v>
      </c>
      <c r="M88" s="12">
        <v>36796.98</v>
      </c>
      <c r="N88" s="12">
        <v>109157.43</v>
      </c>
      <c r="O88" s="12">
        <v>189168.76</v>
      </c>
      <c r="P88" s="12">
        <f t="shared" si="10"/>
        <v>1340789.47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4" t="s">
        <v>148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 ht="15">
      <c r="B145" s="82" t="s">
        <v>1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4" customHeight="1" thickBot="1">
      <c r="B147" s="3" t="s">
        <v>2</v>
      </c>
      <c r="C147" s="4" t="s">
        <v>3</v>
      </c>
      <c r="D147" s="95" t="s">
        <v>4</v>
      </c>
      <c r="E147" s="90" t="s">
        <v>5</v>
      </c>
      <c r="F147" s="90" t="s">
        <v>6</v>
      </c>
      <c r="G147" s="90" t="s">
        <v>7</v>
      </c>
      <c r="H147" s="90" t="s">
        <v>8</v>
      </c>
      <c r="I147" s="90" t="s">
        <v>9</v>
      </c>
      <c r="J147" s="90" t="s">
        <v>10</v>
      </c>
      <c r="K147" s="90" t="s">
        <v>11</v>
      </c>
      <c r="L147" s="90" t="s">
        <v>144</v>
      </c>
      <c r="M147" s="90" t="s">
        <v>12</v>
      </c>
      <c r="N147" s="90" t="s">
        <v>13</v>
      </c>
      <c r="O147" s="90" t="s">
        <v>14</v>
      </c>
      <c r="P147" s="92" t="s">
        <v>149</v>
      </c>
    </row>
    <row r="148" spans="2:16" ht="16.5" thickBot="1" thickTop="1">
      <c r="B148" s="5">
        <v>1</v>
      </c>
      <c r="C148" s="6">
        <v>2</v>
      </c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3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198147.25</v>
      </c>
      <c r="K149" s="12">
        <f t="shared" si="17"/>
        <v>562600.28</v>
      </c>
      <c r="L149" s="12">
        <f t="shared" si="17"/>
        <v>1535351.88</v>
      </c>
      <c r="M149" s="12">
        <f t="shared" si="17"/>
        <v>1535351.88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3831451.29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198147.25</v>
      </c>
      <c r="K150" s="12">
        <f t="shared" si="18"/>
        <v>562600.28</v>
      </c>
      <c r="L150" s="12">
        <f t="shared" si="18"/>
        <v>1535351.88</v>
      </c>
      <c r="M150" s="12">
        <f t="shared" si="18"/>
        <v>1535351.88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3831451.29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198147.25</v>
      </c>
      <c r="K155" s="12">
        <f t="shared" si="21"/>
        <v>562600.28</v>
      </c>
      <c r="L155" s="12">
        <f t="shared" si="21"/>
        <v>1535351.88</v>
      </c>
      <c r="M155" s="12">
        <f t="shared" si="21"/>
        <v>1535351.88</v>
      </c>
      <c r="N155" s="12">
        <f t="shared" si="21"/>
        <v>0</v>
      </c>
      <c r="O155" s="12">
        <f t="shared" si="21"/>
        <v>0</v>
      </c>
      <c r="P155" s="12">
        <f t="shared" si="19"/>
        <v>3831451.29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>
        <v>198147.25</v>
      </c>
      <c r="K157" s="12">
        <f>6500.1+556100.18</f>
        <v>562600.28</v>
      </c>
      <c r="L157" s="12">
        <f>1517466.48+17885.4</f>
        <v>1535351.88</v>
      </c>
      <c r="M157" s="12">
        <f>1517466.48+17885.4</f>
        <v>1535351.88</v>
      </c>
      <c r="N157" s="12"/>
      <c r="O157" s="12"/>
      <c r="P157" s="12">
        <f t="shared" si="19"/>
        <v>3831451.29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>N159+N160+N161</f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1" t="s">
        <v>93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80" t="s">
        <v>153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ht="15">
      <c r="B164" s="82" t="s">
        <v>1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2:16" ht="20.25" customHeight="1">
      <c r="B166" s="83"/>
      <c r="C166" s="84"/>
      <c r="D166" s="79" t="s">
        <v>94</v>
      </c>
      <c r="E166" s="79" t="s">
        <v>95</v>
      </c>
      <c r="F166" s="79" t="s">
        <v>96</v>
      </c>
      <c r="G166" s="79" t="s">
        <v>97</v>
      </c>
      <c r="H166" s="79" t="s">
        <v>98</v>
      </c>
      <c r="I166" s="79" t="s">
        <v>96</v>
      </c>
      <c r="J166" s="78" t="s">
        <v>99</v>
      </c>
      <c r="K166" s="78" t="s">
        <v>100</v>
      </c>
      <c r="L166" s="79" t="s">
        <v>96</v>
      </c>
      <c r="M166" s="78" t="s">
        <v>101</v>
      </c>
      <c r="N166" s="78" t="s">
        <v>102</v>
      </c>
      <c r="O166" s="79" t="s">
        <v>96</v>
      </c>
      <c r="P166" s="88"/>
    </row>
    <row r="167" spans="2:16" ht="26.25" customHeight="1">
      <c r="B167" s="85"/>
      <c r="C167" s="86"/>
      <c r="D167" s="71"/>
      <c r="E167" s="78"/>
      <c r="F167" s="79"/>
      <c r="G167" s="71"/>
      <c r="H167" s="78"/>
      <c r="I167" s="79"/>
      <c r="J167" s="71"/>
      <c r="K167" s="78"/>
      <c r="L167" s="79"/>
      <c r="M167" s="71"/>
      <c r="N167" s="78"/>
      <c r="O167" s="79"/>
      <c r="P167" s="89"/>
    </row>
    <row r="168" spans="2:16" ht="15">
      <c r="B168" s="33" t="s">
        <v>150</v>
      </c>
      <c r="C168" s="34">
        <v>739.66</v>
      </c>
      <c r="D168" s="35"/>
      <c r="E168" s="36"/>
      <c r="F168" s="37"/>
      <c r="G168" s="38"/>
      <c r="H168" s="36"/>
      <c r="I168" s="37"/>
      <c r="J168" s="38"/>
      <c r="K168" s="36"/>
      <c r="L168" s="37"/>
      <c r="M168" s="38"/>
      <c r="N168" s="36"/>
      <c r="O168" s="39"/>
      <c r="P168" s="40"/>
    </row>
    <row r="169" spans="2:16" ht="15">
      <c r="B169" s="41"/>
      <c r="C169" s="42"/>
      <c r="D169" s="43"/>
      <c r="E169" s="36"/>
      <c r="F169" s="37"/>
      <c r="G169" s="44"/>
      <c r="H169" s="36"/>
      <c r="I169" s="37"/>
      <c r="J169" s="44"/>
      <c r="K169" s="36"/>
      <c r="L169" s="37"/>
      <c r="M169" s="45"/>
      <c r="N169" s="36"/>
      <c r="O169" s="39"/>
      <c r="P169" s="40"/>
    </row>
    <row r="170" spans="2:16" ht="15">
      <c r="B170" s="41"/>
      <c r="C170" s="42"/>
      <c r="D170" s="43"/>
      <c r="E170" s="36"/>
      <c r="F170" s="37"/>
      <c r="G170" s="44"/>
      <c r="H170" s="36"/>
      <c r="I170" s="37"/>
      <c r="J170" s="44"/>
      <c r="K170" s="36"/>
      <c r="L170" s="37"/>
      <c r="M170" s="44"/>
      <c r="N170" s="36"/>
      <c r="O170" s="39"/>
      <c r="P170" s="40"/>
    </row>
    <row r="171" spans="2:16" ht="15">
      <c r="B171" s="41"/>
      <c r="C171" s="46"/>
      <c r="D171" s="47"/>
      <c r="E171" s="48"/>
      <c r="F171" s="49"/>
      <c r="G171" s="50"/>
      <c r="H171" s="48"/>
      <c r="I171" s="49"/>
      <c r="J171" s="50"/>
      <c r="K171" s="48"/>
      <c r="L171" s="49"/>
      <c r="M171" s="50"/>
      <c r="N171" s="48"/>
      <c r="O171" s="51"/>
      <c r="P171" s="52"/>
    </row>
    <row r="172" spans="2:16" ht="15">
      <c r="B172" s="53"/>
      <c r="C172" s="46"/>
      <c r="D172" s="54"/>
      <c r="E172" s="55"/>
      <c r="F172" s="34"/>
      <c r="G172" s="54"/>
      <c r="H172" s="55"/>
      <c r="I172" s="34"/>
      <c r="J172" s="54"/>
      <c r="K172" s="55"/>
      <c r="L172" s="34"/>
      <c r="M172" s="54"/>
      <c r="N172" s="55"/>
      <c r="O172" s="56"/>
      <c r="P172" s="42"/>
    </row>
    <row r="173" spans="5:15" ht="12.75">
      <c r="E173" s="57" t="s">
        <v>103</v>
      </c>
      <c r="F173" s="58">
        <f>C168+D168+D169+D170+D171+D172-E168-E169-E170-E171-E172</f>
        <v>739.66</v>
      </c>
      <c r="G173" s="2" t="s">
        <v>152</v>
      </c>
      <c r="H173" s="57" t="s">
        <v>104</v>
      </c>
      <c r="I173" s="58">
        <f>F173+G168+G169+G170+G171+G172-H168-H169-H170-H171-H172</f>
        <v>739.66</v>
      </c>
      <c r="K173" s="57" t="s">
        <v>105</v>
      </c>
      <c r="L173" s="58">
        <f>I173+J168+J169+J170+J171+J172-K168-K169-K170-K171-K172</f>
        <v>739.66</v>
      </c>
      <c r="N173" s="57" t="s">
        <v>106</v>
      </c>
      <c r="O173" s="58">
        <f>L173+M168+M169+M170+M171+M172-N168-N169-N170-N171-N172</f>
        <v>739.66</v>
      </c>
    </row>
    <row r="174" spans="4:15" ht="21" customHeight="1">
      <c r="D174" s="78" t="s">
        <v>107</v>
      </c>
      <c r="E174" s="78" t="s">
        <v>108</v>
      </c>
      <c r="F174" s="79" t="s">
        <v>96</v>
      </c>
      <c r="G174" s="78" t="s">
        <v>109</v>
      </c>
      <c r="H174" s="78" t="s">
        <v>110</v>
      </c>
      <c r="I174" s="79" t="s">
        <v>96</v>
      </c>
      <c r="J174" s="78" t="s">
        <v>111</v>
      </c>
      <c r="K174" s="78" t="s">
        <v>112</v>
      </c>
      <c r="L174" s="79" t="s">
        <v>96</v>
      </c>
      <c r="M174" s="78" t="s">
        <v>113</v>
      </c>
      <c r="N174" s="78" t="s">
        <v>114</v>
      </c>
      <c r="O174" s="79" t="s">
        <v>96</v>
      </c>
    </row>
    <row r="175" spans="4:15" ht="24" customHeight="1">
      <c r="D175" s="78"/>
      <c r="E175" s="78"/>
      <c r="F175" s="79"/>
      <c r="G175" s="78"/>
      <c r="H175" s="78"/>
      <c r="I175" s="79"/>
      <c r="J175" s="78"/>
      <c r="K175" s="78"/>
      <c r="L175" s="79"/>
      <c r="M175" s="78"/>
      <c r="N175" s="78"/>
      <c r="O175" s="79"/>
    </row>
    <row r="176" spans="4:15" ht="15">
      <c r="D176" s="5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4:15" ht="59.25" customHeight="1">
      <c r="D177" s="59"/>
      <c r="E177" s="39"/>
      <c r="F177" s="39"/>
      <c r="G177" s="60"/>
      <c r="H177" s="61"/>
      <c r="I177" s="61"/>
      <c r="J177" s="39"/>
      <c r="K177" s="39"/>
      <c r="L177" s="39"/>
      <c r="M177" s="39"/>
      <c r="N177" s="39"/>
      <c r="O177" s="39"/>
    </row>
    <row r="178" spans="4:15" ht="15">
      <c r="D178" s="56"/>
      <c r="E178" s="39"/>
      <c r="F178" s="39"/>
      <c r="G178" s="61"/>
      <c r="H178" s="39"/>
      <c r="I178" s="39"/>
      <c r="J178" s="39"/>
      <c r="K178" s="39"/>
      <c r="L178" s="39"/>
      <c r="M178" s="39"/>
      <c r="N178" s="39"/>
      <c r="O178" s="39"/>
    </row>
    <row r="179" spans="4:15" ht="15">
      <c r="D179" s="59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4:15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5:15" ht="12.75">
      <c r="E181" s="57" t="s">
        <v>115</v>
      </c>
      <c r="F181" s="58">
        <f>O173+D176+D177+D178+D179+D180-E176-E177-E178-E179-E180</f>
        <v>739.66</v>
      </c>
      <c r="H181" s="57" t="s">
        <v>116</v>
      </c>
      <c r="I181" s="58">
        <f>F181+G176+G177+G178+G179+G180-H176-H177-H178-H179-H180</f>
        <v>739.66</v>
      </c>
      <c r="K181" s="57" t="s">
        <v>117</v>
      </c>
      <c r="L181" s="58">
        <f>I181+J176+J177+J178+J179+J180-K176-K177-K178-K179-K180</f>
        <v>739.66</v>
      </c>
      <c r="N181" s="57" t="s">
        <v>127</v>
      </c>
      <c r="O181" s="58">
        <f>L181+M176+M177+M178+M179+M180-N176-N177-N178-N179-N180</f>
        <v>739.66</v>
      </c>
    </row>
    <row r="182" spans="4:15" ht="22.5" customHeight="1">
      <c r="D182" s="78" t="s">
        <v>118</v>
      </c>
      <c r="E182" s="78" t="s">
        <v>119</v>
      </c>
      <c r="F182" s="79" t="s">
        <v>96</v>
      </c>
      <c r="G182" s="78" t="s">
        <v>120</v>
      </c>
      <c r="H182" s="78" t="s">
        <v>121</v>
      </c>
      <c r="I182" s="79" t="s">
        <v>96</v>
      </c>
      <c r="J182" s="78" t="s">
        <v>122</v>
      </c>
      <c r="K182" s="78" t="s">
        <v>123</v>
      </c>
      <c r="L182" s="79" t="s">
        <v>96</v>
      </c>
      <c r="M182" s="78" t="s">
        <v>124</v>
      </c>
      <c r="N182" s="78" t="s">
        <v>125</v>
      </c>
      <c r="O182" s="79" t="s">
        <v>96</v>
      </c>
    </row>
    <row r="183" spans="4:15" ht="29.25" customHeight="1">
      <c r="D183" s="78"/>
      <c r="E183" s="78"/>
      <c r="F183" s="79"/>
      <c r="G183" s="78"/>
      <c r="H183" s="78"/>
      <c r="I183" s="79"/>
      <c r="J183" s="78"/>
      <c r="K183" s="78"/>
      <c r="L183" s="79"/>
      <c r="M183" s="78"/>
      <c r="N183" s="78"/>
      <c r="O183" s="79"/>
    </row>
    <row r="184" spans="4:15" ht="15">
      <c r="D184" s="62"/>
      <c r="E184" s="62"/>
      <c r="F184" s="63"/>
      <c r="G184" s="62"/>
      <c r="H184" s="62"/>
      <c r="I184" s="63"/>
      <c r="J184" s="62"/>
      <c r="K184" s="62"/>
      <c r="L184" s="63"/>
      <c r="M184" s="62"/>
      <c r="N184" s="62"/>
      <c r="O184" s="63"/>
    </row>
    <row r="185" spans="4:15" ht="15">
      <c r="D185" s="62"/>
      <c r="E185" s="62"/>
      <c r="F185" s="63"/>
      <c r="G185" s="62"/>
      <c r="H185" s="62"/>
      <c r="I185" s="63"/>
      <c r="J185" s="62"/>
      <c r="K185" s="62"/>
      <c r="L185" s="63"/>
      <c r="M185" s="62"/>
      <c r="N185" s="62"/>
      <c r="O185" s="63"/>
    </row>
    <row r="186" spans="4:15" ht="15">
      <c r="D186" s="5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4:15" ht="15">
      <c r="D187" s="59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4:15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5:15" ht="12.75">
      <c r="E189" s="57" t="s">
        <v>126</v>
      </c>
      <c r="F189" s="58">
        <f>O181+D184+D185+D186+D187+D188-E184-E185-E186-E187-E188</f>
        <v>739.66</v>
      </c>
      <c r="H189" s="57" t="s">
        <v>127</v>
      </c>
      <c r="I189" s="58">
        <f>F189+G184+G185+G186+G187+G188-H184-H185-H186-H187-H188</f>
        <v>739.66</v>
      </c>
      <c r="K189" s="57" t="s">
        <v>128</v>
      </c>
      <c r="L189" s="58">
        <f>I189+J184+J185+J186+J187+J188-K184-K185-K186-K187-K188</f>
        <v>739.66</v>
      </c>
      <c r="M189" s="57"/>
      <c r="N189" s="57" t="s">
        <v>151</v>
      </c>
      <c r="O189" s="58">
        <v>739.66</v>
      </c>
    </row>
    <row r="190" spans="2:16" ht="15">
      <c r="B190" s="80" t="s">
        <v>154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ht="15">
      <c r="B191" s="82" t="s">
        <v>1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ht="1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2:16" ht="12.75" customHeight="1">
      <c r="B193" s="83" t="s">
        <v>129</v>
      </c>
      <c r="C193" s="84"/>
      <c r="D193" s="78" t="s">
        <v>130</v>
      </c>
      <c r="E193" s="71" t="s">
        <v>131</v>
      </c>
      <c r="F193" s="73" t="s">
        <v>132</v>
      </c>
      <c r="G193" s="73" t="s">
        <v>133</v>
      </c>
      <c r="H193" s="73" t="s">
        <v>134</v>
      </c>
      <c r="I193" s="73" t="s">
        <v>135</v>
      </c>
      <c r="J193" s="73" t="s">
        <v>136</v>
      </c>
      <c r="K193" s="73" t="s">
        <v>137</v>
      </c>
      <c r="L193" s="73" t="s">
        <v>138</v>
      </c>
      <c r="M193" s="71" t="s">
        <v>139</v>
      </c>
      <c r="N193" s="71" t="s">
        <v>140</v>
      </c>
      <c r="O193" s="73" t="s">
        <v>141</v>
      </c>
      <c r="P193" s="74" t="s">
        <v>142</v>
      </c>
    </row>
    <row r="194" spans="2:16" ht="29.25" customHeight="1">
      <c r="B194" s="85"/>
      <c r="C194" s="86"/>
      <c r="D194" s="78"/>
      <c r="E194" s="87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5"/>
    </row>
    <row r="195" spans="2:16" ht="15">
      <c r="B195" s="69" t="s">
        <v>155</v>
      </c>
      <c r="C195" s="70"/>
      <c r="D195" s="26">
        <v>14384.16</v>
      </c>
      <c r="E195" s="58"/>
      <c r="F195" s="26"/>
      <c r="G195" s="26"/>
      <c r="H195" s="26"/>
      <c r="I195" s="26"/>
      <c r="J195" s="26"/>
      <c r="K195" s="26"/>
      <c r="L195" s="26"/>
      <c r="M195" s="26">
        <v>600</v>
      </c>
      <c r="N195" s="26"/>
      <c r="O195" s="26"/>
      <c r="P195" s="26">
        <f>D195+E195+F195+G195+H195+I195+J195+K195+L195+M195+N195+O195</f>
        <v>14984.16</v>
      </c>
    </row>
    <row r="196" spans="2:16" ht="15">
      <c r="B196" s="69" t="s">
        <v>156</v>
      </c>
      <c r="C196" s="70"/>
      <c r="D196" s="58"/>
      <c r="E196" s="58">
        <v>5600</v>
      </c>
      <c r="F196" s="58"/>
      <c r="G196" s="58"/>
      <c r="H196" s="58"/>
      <c r="I196" s="58"/>
      <c r="J196" s="58">
        <v>3000</v>
      </c>
      <c r="K196" s="58">
        <v>7800</v>
      </c>
      <c r="L196" s="58"/>
      <c r="M196" s="58"/>
      <c r="N196" s="58"/>
      <c r="O196" s="58"/>
      <c r="P196" s="26">
        <f aca="true" t="shared" si="23" ref="P196:P217">D196+E196+F196+G196+H196+I196+J196+K196+L196+M196+N196+O196</f>
        <v>16400</v>
      </c>
    </row>
    <row r="197" spans="2:16" ht="15">
      <c r="B197" s="76" t="s">
        <v>157</v>
      </c>
      <c r="C197" s="77"/>
      <c r="D197" s="64"/>
      <c r="E197" s="58">
        <v>64</v>
      </c>
      <c r="F197" s="58"/>
      <c r="G197" s="58"/>
      <c r="H197" s="58"/>
      <c r="I197" s="58"/>
      <c r="J197" s="58">
        <v>1600</v>
      </c>
      <c r="K197" s="58">
        <v>2000</v>
      </c>
      <c r="L197" s="58"/>
      <c r="M197" s="58"/>
      <c r="N197" s="58"/>
      <c r="O197" s="58"/>
      <c r="P197" s="26">
        <f t="shared" si="23"/>
        <v>3664</v>
      </c>
    </row>
    <row r="198" spans="2:16" ht="15">
      <c r="B198" s="69" t="s">
        <v>158</v>
      </c>
      <c r="C198" s="70"/>
      <c r="D198" s="58"/>
      <c r="E198" s="26">
        <v>14200</v>
      </c>
      <c r="F198" s="26"/>
      <c r="G198" s="26"/>
      <c r="H198" s="26"/>
      <c r="I198" s="26"/>
      <c r="J198" s="26"/>
      <c r="K198" s="26"/>
      <c r="L198" s="26"/>
      <c r="M198" s="26"/>
      <c r="N198" s="26">
        <v>15780</v>
      </c>
      <c r="O198" s="26">
        <v>10720</v>
      </c>
      <c r="P198" s="26">
        <f t="shared" si="23"/>
        <v>40700</v>
      </c>
    </row>
    <row r="199" spans="2:16" ht="15">
      <c r="B199" s="69" t="s">
        <v>159</v>
      </c>
      <c r="C199" s="70"/>
      <c r="D199" s="58"/>
      <c r="E199" s="26"/>
      <c r="F199" s="26"/>
      <c r="G199" s="26"/>
      <c r="H199" s="26">
        <v>29651.6</v>
      </c>
      <c r="I199" s="26"/>
      <c r="J199" s="26"/>
      <c r="K199" s="26"/>
      <c r="L199" s="26"/>
      <c r="M199" s="26"/>
      <c r="N199" s="26"/>
      <c r="O199" s="26"/>
      <c r="P199" s="26">
        <f t="shared" si="23"/>
        <v>29651.6</v>
      </c>
    </row>
    <row r="200" spans="2:16" ht="15">
      <c r="B200" s="69" t="s">
        <v>160</v>
      </c>
      <c r="C200" s="70"/>
      <c r="D200" s="58"/>
      <c r="E200" s="26"/>
      <c r="F200" s="26"/>
      <c r="G200" s="26"/>
      <c r="H200" s="26"/>
      <c r="I200" s="26"/>
      <c r="J200" s="26">
        <v>21397</v>
      </c>
      <c r="K200" s="26"/>
      <c r="L200" s="26"/>
      <c r="M200" s="26"/>
      <c r="N200" s="26"/>
      <c r="O200" s="26"/>
      <c r="P200" s="26">
        <f t="shared" si="23"/>
        <v>21397</v>
      </c>
    </row>
    <row r="201" spans="2:16" ht="15">
      <c r="B201" s="69"/>
      <c r="C201" s="70"/>
      <c r="D201" s="58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9"/>
      <c r="C202" s="70"/>
      <c r="D202" s="58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9"/>
      <c r="C203" s="70"/>
      <c r="D203" s="58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9"/>
      <c r="C204" s="70"/>
      <c r="D204" s="58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9"/>
      <c r="C205" s="70"/>
      <c r="D205" s="58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5"/>
      <c r="C206" s="66"/>
      <c r="D206" s="58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5"/>
      <c r="C207" s="66"/>
      <c r="D207" s="58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5"/>
      <c r="C208" s="66"/>
      <c r="D208" s="58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5"/>
      <c r="C209" s="66"/>
      <c r="D209" s="58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5"/>
      <c r="C210" s="66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26">
        <f t="shared" si="23"/>
        <v>0</v>
      </c>
    </row>
    <row r="211" spans="2:16" ht="15">
      <c r="B211" s="65"/>
      <c r="C211" s="66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26">
        <f t="shared" si="23"/>
        <v>0</v>
      </c>
    </row>
    <row r="212" spans="2:16" ht="15">
      <c r="B212" s="65"/>
      <c r="C212" s="66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26">
        <f t="shared" si="23"/>
        <v>0</v>
      </c>
    </row>
    <row r="213" spans="2:16" ht="15">
      <c r="B213" s="65"/>
      <c r="C213" s="66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26">
        <f t="shared" si="23"/>
        <v>0</v>
      </c>
    </row>
    <row r="214" spans="2:16" ht="15">
      <c r="B214" s="65"/>
      <c r="C214" s="66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26">
        <f t="shared" si="23"/>
        <v>0</v>
      </c>
    </row>
    <row r="215" spans="2:16" ht="15">
      <c r="B215" s="65"/>
      <c r="C215" s="66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26">
        <f t="shared" si="23"/>
        <v>0</v>
      </c>
    </row>
    <row r="216" spans="2:16" ht="15">
      <c r="B216" s="65"/>
      <c r="C216" s="66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26">
        <f t="shared" si="23"/>
        <v>0</v>
      </c>
    </row>
    <row r="217" spans="2:16" ht="15">
      <c r="B217" s="65"/>
      <c r="C217" s="67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26">
        <f t="shared" si="23"/>
        <v>0</v>
      </c>
    </row>
    <row r="218" spans="4:16" ht="12.75">
      <c r="D218" s="58">
        <f>SUM(D195:D216)</f>
        <v>14384.16</v>
      </c>
      <c r="E218" s="58">
        <f aca="true" t="shared" si="24" ref="E218:J218">SUM(E195:E216)</f>
        <v>19864</v>
      </c>
      <c r="F218" s="58">
        <f t="shared" si="24"/>
        <v>0</v>
      </c>
      <c r="G218" s="58">
        <f t="shared" si="24"/>
        <v>0</v>
      </c>
      <c r="H218" s="58">
        <f t="shared" si="24"/>
        <v>29651.6</v>
      </c>
      <c r="I218" s="58">
        <f t="shared" si="24"/>
        <v>0</v>
      </c>
      <c r="J218" s="58">
        <f t="shared" si="24"/>
        <v>25997</v>
      </c>
      <c r="K218" s="58">
        <f aca="true" t="shared" si="25" ref="K218:P218">SUM(K195:K217)</f>
        <v>9800</v>
      </c>
      <c r="L218" s="58">
        <f t="shared" si="25"/>
        <v>0</v>
      </c>
      <c r="M218" s="58">
        <f t="shared" si="25"/>
        <v>600</v>
      </c>
      <c r="N218" s="58">
        <f t="shared" si="25"/>
        <v>15780</v>
      </c>
      <c r="O218" s="58">
        <f t="shared" si="25"/>
        <v>10720</v>
      </c>
      <c r="P218" s="58">
        <f t="shared" si="25"/>
        <v>126796.76000000001</v>
      </c>
    </row>
    <row r="219" spans="2:16" ht="15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2021-11-17T15:04:36Z</dcterms:created>
  <dcterms:modified xsi:type="dcterms:W3CDTF">2024-04-02T08:26:23Z</dcterms:modified>
  <cp:category/>
  <cp:version/>
  <cp:contentType/>
  <cp:contentStatus/>
</cp:coreProperties>
</file>